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86865F8E-3D26-43AF-97FF-807876B61662}" xr6:coauthVersionLast="47" xr6:coauthVersionMax="47" xr10:uidLastSave="{00000000-0000-0000-0000-000000000000}"/>
  <bookViews>
    <workbookView xWindow="28680" yWindow="-120" windowWidth="29040" windowHeight="15720" xr2:uid="{D1EE5D35-B38F-4B20-9B45-2176BD235A53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I6" i="2" s="1"/>
  <c r="K3" i="2"/>
  <c r="K4" i="2" s="1"/>
  <c r="Q3" i="2"/>
  <c r="S3" i="2"/>
  <c r="D4" i="2"/>
  <c r="G4" i="2"/>
  <c r="I5" i="2" s="1"/>
  <c r="H4" i="2"/>
  <c r="J4" i="2"/>
  <c r="L4" i="2"/>
  <c r="M4" i="2"/>
  <c r="O4" i="2"/>
  <c r="P4" i="2"/>
  <c r="P6" i="2" l="1"/>
  <c r="S6" i="2"/>
  <c r="M6" i="2"/>
  <c r="R3" i="2"/>
</calcChain>
</file>

<file path=xl/sharedStrings.xml><?xml version="1.0" encoding="utf-8"?>
<sst xmlns="http://schemas.openxmlformats.org/spreadsheetml/2006/main" count="70" uniqueCount="62">
  <si>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</si>
  <si>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</si>
  <si>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</si>
  <si>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</si>
  <si>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</si>
  <si>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</si>
  <si>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</si>
  <si>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</si>
  <si>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</si>
  <si>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</si>
  <si>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</si>
  <si>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</si>
  <si>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</si>
  <si>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</si>
  <si>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</si>
  <si>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</si>
  <si>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</si>
  <si>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</si>
  <si>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</si>
  <si>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</si>
  <si>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</si>
  <si>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</si>
  <si>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</si>
  <si>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</si>
  <si>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</si>
  <si>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</si>
  <si>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</si>
  <si>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</si>
  <si>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</si>
  <si>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</si>
  <si>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</si>
  <si>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</si>
  <si>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</si>
  <si>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</si>
  <si>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</si>
  <si>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</si>
  <si>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</si>
  <si>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</si>
  <si>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</si>
  <si>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</si>
  <si>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</si>
  <si>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</si>
  <si>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</si>
  <si>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</si>
  <si>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003-008-024-2100</t>
  </si>
  <si>
    <t>WD</t>
  </si>
  <si>
    <t>03-ARM'S LENGTH</t>
  </si>
  <si>
    <t>4000</t>
  </si>
  <si>
    <t>L238/P79</t>
  </si>
  <si>
    <t xml:space="preserve">4000 RES LAND </t>
  </si>
  <si>
    <t>NOT INSPECTED</t>
  </si>
  <si>
    <t>402</t>
  </si>
  <si>
    <t>003-008-030-0850</t>
  </si>
  <si>
    <t>L235/P869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</si>
  <si>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</si>
  <si>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</si>
  <si>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</si>
  <si>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</si>
  <si>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</si>
  <si>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</si>
  <si>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</si>
  <si>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20 Acre Vacant Land Analysis.  The price per acre was rounded to $1,400 per acre.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</si>
</sst>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6" fontId="3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DB6F-3E13-4D2E-8135-CB47A037CC55}">
  <dimension ref="A1:BL7"/>
  <sheetViews>
    <sheetView tabSelected="1" topLeftCell="F1" workbookViewId="0">
      <selection activeCell="G20" sqref="G20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C2" s="24">
        <v>45352</v>
      </c>
      <c r="D2" s="14">
        <v>22000</v>
      </c>
      <c r="E2" t="s">
        <v>45</v>
      </c>
      <c r="F2" t="s">
        <v>46</v>
      </c>
      <c r="G2" s="14">
        <v>22000</v>
      </c>
      <c r="H2" s="14">
        <v>10000</v>
      </c>
      <c r="I2" s="19">
        <f>H2/G2*100</f>
        <v>45.454545454545453</v>
      </c>
      <c r="J2" s="14">
        <v>20000</v>
      </c>
      <c r="K2" s="14">
        <f>G2-0</f>
        <v>22000</v>
      </c>
      <c r="L2" s="14">
        <v>20000</v>
      </c>
      <c r="M2" s="29">
        <v>0</v>
      </c>
      <c r="N2" s="33">
        <v>0</v>
      </c>
      <c r="O2" s="38">
        <v>20</v>
      </c>
      <c r="P2" s="38">
        <v>20</v>
      </c>
      <c r="Q2" s="14" t="e">
        <f>K2/M2</f>
        <v>#DIV/0!</v>
      </c>
      <c r="R2" s="14">
        <f>K2/O2</f>
        <v>1100</v>
      </c>
      <c r="S2" s="43">
        <f>K2/O2/43560</f>
        <v>2.5252525252525252E-2</v>
      </c>
      <c r="T2" s="38">
        <v>0</v>
      </c>
      <c r="U2" s="5" t="s">
        <v>47</v>
      </c>
      <c r="V2" t="s">
        <v>48</v>
      </c>
      <c r="X2" t="s">
        <v>49</v>
      </c>
      <c r="Y2">
        <v>0</v>
      </c>
      <c r="Z2">
        <v>0</v>
      </c>
      <c r="AA2" t="s">
        <v>50</v>
      </c>
      <c r="AC2" s="6" t="s">
        <v>51</v>
      </c>
      <c r="AL2" s="2"/>
      <c r="BC2" s="2"/>
      <c r="BE2" s="2"/>
    </row>
    <row r="3" spans="1:64" ht="15.75" thickBot="1" x14ac:dyDescent="0.3">
      <c r="A3" t="s">
        <v>52</v>
      </c>
      <c r="C3" s="24">
        <v>45240</v>
      </c>
      <c r="D3" s="14">
        <v>35001</v>
      </c>
      <c r="E3" t="s">
        <v>45</v>
      </c>
      <c r="F3" t="s">
        <v>46</v>
      </c>
      <c r="G3" s="14">
        <v>35001</v>
      </c>
      <c r="H3" s="14">
        <v>10000</v>
      </c>
      <c r="I3" s="19">
        <f>H3/G3*100</f>
        <v>28.570612268220906</v>
      </c>
      <c r="J3" s="14">
        <v>20000</v>
      </c>
      <c r="K3" s="14">
        <f>G3-0</f>
        <v>35001</v>
      </c>
      <c r="L3" s="14">
        <v>20000</v>
      </c>
      <c r="M3" s="29">
        <v>0</v>
      </c>
      <c r="N3" s="33">
        <v>0</v>
      </c>
      <c r="O3" s="38">
        <v>20</v>
      </c>
      <c r="P3" s="38">
        <v>20</v>
      </c>
      <c r="Q3" s="14" t="e">
        <f>K3/M3</f>
        <v>#DIV/0!</v>
      </c>
      <c r="R3" s="14">
        <f>K3/O3</f>
        <v>1750.05</v>
      </c>
      <c r="S3" s="43">
        <f>K3/O3/43560</f>
        <v>4.0175619834710741E-2</v>
      </c>
      <c r="T3" s="38">
        <v>0</v>
      </c>
      <c r="U3" s="5" t="s">
        <v>47</v>
      </c>
      <c r="V3" t="s">
        <v>53</v>
      </c>
      <c r="X3" t="s">
        <v>49</v>
      </c>
      <c r="Y3">
        <v>0</v>
      </c>
      <c r="Z3">
        <v>0</v>
      </c>
      <c r="AA3" t="s">
        <v>50</v>
      </c>
      <c r="AC3" s="6" t="s">
        <v>51</v>
      </c>
    </row>
    <row r="4" spans="1:64" ht="15.75" thickTop="1" x14ac:dyDescent="0.25">
      <c r="A4" s="7"/>
      <c r="B4" s="7"/>
      <c r="C4" s="25" t="s">
        <v>54</v>
      </c>
      <c r="D4" s="15">
        <f>+SUM(D2:D3)</f>
        <v>57001</v>
      </c>
      <c r="E4" s="7"/>
      <c r="F4" s="7"/>
      <c r="G4" s="15">
        <f>+SUM(G2:G3)</f>
        <v>57001</v>
      </c>
      <c r="H4" s="15">
        <f>+SUM(H2:H3)</f>
        <v>20000</v>
      </c>
      <c r="I4" s="20"/>
      <c r="J4" s="15">
        <f>+SUM(J2:J3)</f>
        <v>40000</v>
      </c>
      <c r="K4" s="15">
        <f>+SUM(K2:K3)</f>
        <v>57001</v>
      </c>
      <c r="L4" s="15">
        <f>+SUM(L2:L3)</f>
        <v>40000</v>
      </c>
      <c r="M4" s="30">
        <f>+SUM(M2:M3)</f>
        <v>0</v>
      </c>
      <c r="N4" s="34"/>
      <c r="O4" s="39">
        <f>+SUM(O2:O3)</f>
        <v>40</v>
      </c>
      <c r="P4" s="39">
        <f>+SUM(P2:P3)</f>
        <v>40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55</v>
      </c>
      <c r="I5" s="21">
        <f>H4/G4*100</f>
        <v>35.08710373502219</v>
      </c>
      <c r="J5" s="16"/>
      <c r="K5" s="16"/>
      <c r="L5" s="16" t="s">
        <v>56</v>
      </c>
      <c r="M5" s="31"/>
      <c r="N5" s="35"/>
      <c r="O5" s="40" t="s">
        <v>56</v>
      </c>
      <c r="P5" s="40"/>
      <c r="Q5" s="16"/>
      <c r="R5" s="16" t="s">
        <v>56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57</v>
      </c>
      <c r="I6" s="22">
        <f>STDEV(I2:I3)</f>
        <v>11.938743649150716</v>
      </c>
      <c r="J6" s="17"/>
      <c r="K6" s="17"/>
      <c r="L6" s="17" t="s">
        <v>58</v>
      </c>
      <c r="M6" s="47" t="e">
        <f>K4/M4</f>
        <v>#DIV/0!</v>
      </c>
      <c r="N6" s="36"/>
      <c r="O6" s="41" t="s">
        <v>59</v>
      </c>
      <c r="P6" s="41">
        <f>K4/O4</f>
        <v>1425.0250000000001</v>
      </c>
      <c r="Q6" s="17"/>
      <c r="R6" s="17" t="s">
        <v>60</v>
      </c>
      <c r="S6" s="46">
        <f>K4/O4/43560</f>
        <v>3.2714072543618002E-2</v>
      </c>
      <c r="T6" s="4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64" x14ac:dyDescent="0.25">
      <c r="F7" s="48" t="s">
        <v>61</v>
      </c>
      <c r="G7" s="49"/>
      <c r="H7" s="49"/>
    </row>
  </sheetData>
  <conditionalFormatting sqref="A2:AR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7FB1F-C15B-48FE-B6A3-B1A1A7F0B9E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2025-02-02T00:32:59Z</dcterms:created>
  <dcterms:modified xsi:type="dcterms:W3CDTF">2025-02-04T21:41:33Z</dcterms:modified>
</cp:coreProperties>
</file>